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'bsheet'!$A$1:$E$66</definedName>
    <definedName name="_xlnm.Print_Area" localSheetId="3">'cashflow'!$A$1:$D$50</definedName>
    <definedName name="_xlnm.Print_Area" localSheetId="2">'equity'!$A$1:$L$29</definedName>
    <definedName name="_xlnm.Print_Area" localSheetId="0">'income'!$A$1:$H$43</definedName>
    <definedName name="_xlnm.Print_Area" localSheetId="4">'notes'!$A$153:$L$233</definedName>
  </definedNames>
  <calcPr fullCalcOnLoad="1"/>
</workbook>
</file>

<file path=xl/sharedStrings.xml><?xml version="1.0" encoding="utf-8"?>
<sst xmlns="http://schemas.openxmlformats.org/spreadsheetml/2006/main" count="342" uniqueCount="271">
  <si>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</si>
  <si>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</si>
  <si>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</si>
  <si>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</si>
  <si>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</si>
  <si>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</si>
  <si>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</si>
  <si>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</si>
  <si>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</si>
  <si>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</si>
  <si>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</si>
  <si>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</si>
  <si>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</si>
  <si>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</si>
  <si>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</si>
  <si>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</si>
  <si>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</si>
  <si>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</si>
  <si>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</si>
  <si>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</si>
  <si>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</si>
  <si>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</si>
  <si>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</si>
  <si>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</si>
  <si>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</si>
  <si>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</si>
  <si>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</si>
  <si>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</si>
  <si>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</si>
  <si>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</si>
  <si>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</si>
  <si>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</si>
  <si>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</si>
  <si>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</si>
  <si>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</si>
  <si>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</si>
  <si>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</si>
  <si>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</si>
  <si>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</si>
  <si>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</si>
  <si>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</si>
  <si>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</si>
  <si>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</si>
  <si>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</si>
  <si>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</si>
  <si>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</si>
  <si>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</si>
  <si>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</si>
  <si>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</si>
  <si>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</si>
  <si>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</si>
  <si>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</si>
  <si>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Goodwill on consolidation</t>
  </si>
  <si>
    <t>Changes in contingent liabilities and contingent assets</t>
  </si>
  <si>
    <t>Review of Performance</t>
  </si>
  <si>
    <t>Profit Forecast/Profit Guarantee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</si>
  <si>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</si>
  <si>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</si>
  <si>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</si>
  <si>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</si>
  <si>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</si>
  <si>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</si>
  <si>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</si>
  <si>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</si>
  <si>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</si>
  <si>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</si>
  <si>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</si>
  <si>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</si>
  <si>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</si>
  <si>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</si>
  <si>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</si>
  <si>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</si>
  <si>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</si>
  <si>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</si>
  <si>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</si>
  <si>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</si>
  <si>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</si>
  <si>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</si>
  <si>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</si>
  <si>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</si>
  <si>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</si>
  <si>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</si>
  <si>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</si>
  <si>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</si>
  <si>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There were no changes in estimates of amounts reported in prior quarters of the current financial year or changes</t>
  </si>
  <si>
    <t>by independent professional valuers less depreciation.</t>
  </si>
  <si>
    <t>All borrowings are denominated in Ringgit Malaysia.</t>
  </si>
  <si>
    <t xml:space="preserve">         3 months ended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</si>
  <si>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</si>
  <si>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</si>
  <si>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</si>
  <si>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</si>
  <si>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</si>
  <si>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</si>
  <si>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</si>
  <si>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</si>
  <si>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</si>
  <si>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</si>
  <si>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</si>
  <si>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---------------------------Non-distributable-------------------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</si>
  <si>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</si>
  <si>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</si>
  <si>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</si>
  <si>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</si>
  <si>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Food</t>
  </si>
  <si>
    <t>Franchising</t>
  </si>
  <si>
    <t>Non-</t>
  </si>
  <si>
    <t>Segment</t>
  </si>
  <si>
    <t>Segment results</t>
  </si>
  <si>
    <t>Unallocated expenses</t>
  </si>
  <si>
    <t>Operating profit</t>
  </si>
  <si>
    <t>Profit before taxation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</si>
  <si>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</si>
  <si>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</si>
  <si>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</si>
  <si>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>Included in investing results are exceptional items comprising :-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</si>
  <si>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</si>
  <si>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</si>
  <si>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</si>
  <si>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</si>
  <si>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</si>
  <si>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</si>
  <si>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</si>
  <si>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</si>
  <si>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</si>
  <si>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Liquid</t>
  </si>
  <si>
    <t>Bulking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</si>
  <si>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</si>
  <si>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</si>
  <si>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</si>
  <si>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</si>
  <si>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</si>
  <si>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</si>
  <si>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</si>
  <si>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</si>
  <si>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</si>
  <si>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</si>
  <si>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</si>
  <si>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</si>
  <si>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</si>
  <si>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</si>
  <si>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</si>
  <si>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</si>
  <si>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</si>
  <si>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</si>
  <si>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</si>
  <si>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</si>
  <si>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</si>
  <si>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</si>
  <si>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</si>
  <si>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</si>
  <si>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</si>
  <si>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</si>
  <si>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</si>
  <si>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</si>
  <si>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</si>
  <si>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</si>
  <si>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</si>
  <si>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</si>
  <si>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</si>
  <si>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</si>
  <si>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</si>
  <si>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</si>
  <si>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</si>
  <si>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</si>
  <si>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</si>
  <si>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</si>
  <si>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</si>
  <si>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</si>
  <si>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</si>
  <si>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</si>
  <si>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At 1 January 2004</t>
  </si>
  <si>
    <t>Write back of impairment loss on investment in a subsidiary company</t>
  </si>
  <si>
    <t xml:space="preserve">         - Property, plant and equipments</t>
  </si>
  <si>
    <t>Material Changes in the Quarterly Results as Compared with the Immediate Preceding Quarter</t>
  </si>
  <si>
    <t>KOAY BENG HOCK</t>
  </si>
  <si>
    <t>Secretaries</t>
  </si>
  <si>
    <t>ADDITIONAL INFORMATION AS REQUIRED BY APPENDIX 9B OF THE BURSA MALAYSIA SECURITIES BERHAD</t>
  </si>
  <si>
    <t>IT and</t>
  </si>
  <si>
    <t>Services</t>
  </si>
  <si>
    <t>There were no material changes in the composition of the Group during the interim period under review.</t>
  </si>
  <si>
    <t>There is no sale of unquoted investments during the current financial period. There is no sale of properties</t>
  </si>
  <si>
    <t>Net Profit before tax</t>
  </si>
  <si>
    <t>Operating profit before changes in working capital</t>
  </si>
  <si>
    <t>31/12/2004</t>
  </si>
  <si>
    <t>Less : 842,000 treasury shares, at cost</t>
  </si>
  <si>
    <t>(b) As part of the agreement on the disposal of the Group's entire equity interest in Symphony Global Sdn Bhd (formerly known as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</si>
  <si>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</si>
  <si>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</si>
  <si>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</si>
  <si>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(ii) if there is a re-organisation, reconstruction or otherwise an amalgation in SHB Group relating to businesses involving information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</si>
  <si>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</si>
  <si>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</si>
  <si>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</si>
  <si>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</si>
  <si>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</si>
  <si>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    - Net cash received on disposal of subsidiary company</t>
  </si>
  <si>
    <t xml:space="preserve">     Global Innovative Management Partners-ACT Sdn Bhd)("SGSB") to Symphony House Bhd ("SHB"), the Company provided a</t>
  </si>
  <si>
    <t>Appendix A</t>
  </si>
  <si>
    <t>31/03/2005</t>
  </si>
  <si>
    <t>31/03/2004</t>
  </si>
  <si>
    <t>FOR THE PERIOD ENDED 31 MARCH 2005</t>
  </si>
  <si>
    <t>for the year ended 31 December 2004)</t>
  </si>
  <si>
    <t>31/03/05</t>
  </si>
  <si>
    <t>31/03/04</t>
  </si>
  <si>
    <t>EPS - basic (sen)</t>
  </si>
  <si>
    <t>Net profit for the period</t>
  </si>
  <si>
    <t>Profit after tax</t>
  </si>
  <si>
    <t>Profit before tax</t>
  </si>
  <si>
    <t>AS AT 31 MARCH 2005</t>
  </si>
  <si>
    <t>At 1 January 2005</t>
  </si>
  <si>
    <t>At 31 March 2005</t>
  </si>
  <si>
    <t>At 31 March 2004</t>
  </si>
  <si>
    <t>3 months</t>
  </si>
  <si>
    <t>Financial Statements for the year ended 31 December 2004)</t>
  </si>
  <si>
    <t>Cash and Cash Equivalents at end of period</t>
  </si>
  <si>
    <t>Cash and Cash Equivalents at beginning of period</t>
  </si>
  <si>
    <t>Unaudited interim report for the quarter ended 31 March 2005</t>
  </si>
  <si>
    <t>with those adopted in the most recent annual audited financial statements for the year ended 31 December 2004.</t>
  </si>
  <si>
    <t>The audit report of the Group's most recent annual audited financial statements for the year ended 31 December 2004 was</t>
  </si>
  <si>
    <t>There has been no issuance and repayment of debt and equity securities, share buy-backs, share cancellation or shares</t>
  </si>
  <si>
    <t>held as treasury shares during the current financial year, apart from the treasury shares repurchased during previous financial years.</t>
  </si>
  <si>
    <t>No dividends were paid in the quarter ended 31 March 2005.</t>
  </si>
  <si>
    <t>3 months ended 31/03/2005</t>
  </si>
  <si>
    <t>audited statements for the year ended 31 December 2004. The carrying value is based on a valuation carried out in 1983</t>
  </si>
  <si>
    <t>There is no material subsequent event since 31 March 2005.</t>
  </si>
  <si>
    <t xml:space="preserve">     granted to an associated company amounted to RM72.4 million as at 31 March 2005.</t>
  </si>
  <si>
    <t>(b) Investments in quoted securities as at 31 March 2005 are as follows :-</t>
  </si>
  <si>
    <t>Particulars of the Group's borrowings as at 31 March 2005 are as follows :-</t>
  </si>
  <si>
    <t>(Provision)/write back of provision for diminution in value of quoted investments</t>
  </si>
  <si>
    <t>(Loss)/gain on disposal of quoted investments</t>
  </si>
  <si>
    <t>in estimates of amounts reported in prior financial years that have a material effect in the current financial quarter.</t>
  </si>
  <si>
    <t>Property</t>
  </si>
  <si>
    <t>Development</t>
  </si>
  <si>
    <t>Investment</t>
  </si>
  <si>
    <t>(a) Indemnities given to third parties in respect of bank guarantees for the Group have increased to RM1,064,350 from</t>
  </si>
  <si>
    <t>The results of the current quarter is lower than the preceding quarter mainly due to write back of provision for</t>
  </si>
  <si>
    <t>diminution in value of quoted investments in the preceding quarter.</t>
  </si>
  <si>
    <t xml:space="preserve">        Total (loss)/gain on disposal</t>
  </si>
  <si>
    <t>31/3/2005</t>
  </si>
  <si>
    <t>31/3/2004</t>
  </si>
  <si>
    <t>No dividend has been declared for the interim period under review.</t>
  </si>
  <si>
    <t xml:space="preserve">     RM915,000 since the last annual balance sheet date. Corporate guarantees given to financial institutions for facilities</t>
  </si>
  <si>
    <t>The effective tax rate of the Group for the three months ended 31 March 2005 is higher than the statutory tax rate principally due</t>
  </si>
  <si>
    <t>certain expenses disallowed for tax purposes.</t>
  </si>
  <si>
    <t>Weighted average number of ordinary shares excluding treasure shares ('000)</t>
  </si>
  <si>
    <t>FOR THE THREE MONTHS ENDED 31 MARCH 2005</t>
  </si>
  <si>
    <t>Noble Accord Sdn Bhd, a wholly-owned subsidiary of the Company, had on 28 April 2005 entered into a Heads of Agreement</t>
  </si>
  <si>
    <t>disposal of a property situated at and known as "Hotel Midah", No. 8 Jalan Kampung Attap, 50460 Kuala Lumpur, Malaysia, for</t>
  </si>
  <si>
    <t>a total sale consideration of RM32.25 million ("Proposed Disposal").</t>
  </si>
  <si>
    <t>("HOA") with Pandey Venture Capital Ltd, a company incorporated in New Zealand, (in trust for a potential purchaser) for the</t>
  </si>
  <si>
    <t>The Proposed Disposal is subject to the purchaser obtaining approvals from the Foreign Investment Committee, Jabatan</t>
  </si>
  <si>
    <t>Tanah &amp; Galian Wilayah Persekutuan and the purchaser being satisfied with the result of the due diligence exercise.</t>
  </si>
  <si>
    <t>The interim financial report is unaudited and has been prepared in accordance with Financial Reporting Standard (FRS) 134</t>
  </si>
  <si>
    <t>Interim Financial Reporting and Chapter 9 part K of the Listing Requirements of the Bursa Malaysia Securities Berhad.</t>
  </si>
  <si>
    <t xml:space="preserve">     not be less than RM75 million.  The profit guarantee provided by the company may only lapsed upon the following:</t>
  </si>
  <si>
    <t xml:space="preserve">     guarantee that the aggregate profit after tax of SGSB Group for the three financial years ending 31 December 2004 to 2006 shall </t>
  </si>
  <si>
    <t>Segmental Results of RM11,831,000 for the current financial period respectively.  The directors are of the view that the results reflect the</t>
  </si>
  <si>
    <t>current refocussing on core business activities of the Group.</t>
  </si>
  <si>
    <t>All the property development projects and the investment properties, with the exception of Hotel Midah, contributed positively to the current</t>
  </si>
  <si>
    <t>period financial results.</t>
  </si>
  <si>
    <t>Prospects for the current financial year</t>
  </si>
  <si>
    <t>Barring any unforeseen circumstances, the directors are of the view that the financial results of the Group is expected to improve in view of the</t>
  </si>
  <si>
    <t xml:space="preserve">100% take-up rate for the luxurious bungalows, 68% for the semi-detached houses in Tijani 2 South and the favourable conditions for the </t>
  </si>
  <si>
    <t>affordable residential property market respectively.</t>
  </si>
  <si>
    <t xml:space="preserve">The Property Development and Investment Divisions contributed 82% of the Group Turnover totalling RM29,056,000 and 95% of the Group </t>
  </si>
  <si>
    <t xml:space="preserve">The Group property development activites are carried out in Tijani 1, Tijani 2 South in Bukit Tunku, Taman Tasik Prima in Puchong, Lavender </t>
  </si>
  <si>
    <t>Heights in Senawang and Taman Seri Telok Mas in Melaka.  The Group investment properties include the Campbell Shopping Complex,</t>
  </si>
  <si>
    <t>D'Mayang Condo, Bolton Court, Prince Kaswira Condo, Hotel Midah in Kuala Lumpur and the Langkawi Fair Shopping Mall respectively.</t>
  </si>
  <si>
    <t>Net profit for the period (RM'000)</t>
  </si>
  <si>
    <t>Basic earnings per share (sen)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</si>
</sst>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A55">
      <selection activeCell="D24" sqref="D24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 t="s">
        <v>198</v>
      </c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201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88</v>
      </c>
      <c r="C9" s="6"/>
      <c r="D9" s="7"/>
      <c r="E9" s="4"/>
      <c r="F9" s="5" t="s">
        <v>88</v>
      </c>
      <c r="G9" s="6"/>
      <c r="H9" s="7"/>
      <c r="I9" s="2"/>
    </row>
    <row r="10" spans="1:9" ht="12.75">
      <c r="A10" s="2"/>
      <c r="B10" s="43" t="s">
        <v>199</v>
      </c>
      <c r="C10" s="1"/>
      <c r="D10" s="43" t="s">
        <v>200</v>
      </c>
      <c r="E10" s="9"/>
      <c r="F10" s="10" t="str">
        <f>+B10</f>
        <v>31/03/2005</v>
      </c>
      <c r="G10" s="8"/>
      <c r="H10" s="10" t="str">
        <f>+D10</f>
        <v>31/03/2004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</f>
        <v>29056</v>
      </c>
      <c r="C13" s="45"/>
      <c r="D13" s="45">
        <f>+H13</f>
        <v>32019</v>
      </c>
      <c r="E13" s="46"/>
      <c r="F13" s="45">
        <v>29056</v>
      </c>
      <c r="G13" s="45"/>
      <c r="H13" s="47">
        <v>32019</v>
      </c>
      <c r="I13" s="14"/>
    </row>
    <row r="14" spans="1:9" ht="12.75">
      <c r="A14" s="14"/>
      <c r="B14" s="45"/>
      <c r="C14" s="45"/>
      <c r="D14" s="47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</f>
        <v>-21388</v>
      </c>
      <c r="C15" s="45"/>
      <c r="D15" s="45">
        <f>+H15</f>
        <v>-28447</v>
      </c>
      <c r="E15" s="46"/>
      <c r="F15" s="45">
        <v>-21388</v>
      </c>
      <c r="G15" s="45"/>
      <c r="H15" s="47">
        <v>-28447</v>
      </c>
      <c r="I15" s="14"/>
    </row>
    <row r="16" spans="1:9" ht="12.75">
      <c r="A16" s="14"/>
      <c r="B16" s="45"/>
      <c r="C16" s="45"/>
      <c r="D16" s="47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</f>
        <v>845</v>
      </c>
      <c r="C17" s="45"/>
      <c r="D17" s="45">
        <f>+H17</f>
        <v>3632</v>
      </c>
      <c r="E17" s="46"/>
      <c r="F17" s="45">
        <v>845</v>
      </c>
      <c r="G17" s="45"/>
      <c r="H17" s="47">
        <v>3632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8</v>
      </c>
      <c r="B19" s="46">
        <f>SUM(B13:B17)</f>
        <v>8513</v>
      </c>
      <c r="C19" s="46"/>
      <c r="D19" s="46">
        <f>SUM(D13:D17)</f>
        <v>7204</v>
      </c>
      <c r="E19" s="46"/>
      <c r="F19" s="46">
        <f>SUM(F13:F17)</f>
        <v>8513</v>
      </c>
      <c r="G19" s="46"/>
      <c r="H19" s="46">
        <f>SUM(H13:H17)</f>
        <v>7204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9</v>
      </c>
      <c r="B21" s="45">
        <f>+F21</f>
        <v>-5488</v>
      </c>
      <c r="C21" s="45"/>
      <c r="D21" s="45">
        <f>+H21</f>
        <v>-5273</v>
      </c>
      <c r="E21" s="46"/>
      <c r="F21" s="45">
        <v>-5488</v>
      </c>
      <c r="G21" s="45"/>
      <c r="H21" s="47">
        <v>-5273</v>
      </c>
      <c r="I21" s="14"/>
    </row>
    <row r="22" spans="1:9" ht="12.75">
      <c r="A22" s="14"/>
      <c r="B22" s="45"/>
      <c r="C22" s="45"/>
      <c r="D22" s="47"/>
      <c r="E22" s="46"/>
      <c r="F22" s="45"/>
      <c r="G22" s="45"/>
      <c r="H22" s="47"/>
      <c r="I22" s="14"/>
    </row>
    <row r="23" spans="1:9" ht="12.75">
      <c r="A23" s="14" t="s">
        <v>10</v>
      </c>
      <c r="B23" s="45">
        <f>+F23</f>
        <v>907</v>
      </c>
      <c r="C23" s="45"/>
      <c r="D23" s="45">
        <f>+H23</f>
        <v>2179</v>
      </c>
      <c r="E23" s="46"/>
      <c r="F23" s="45">
        <v>907</v>
      </c>
      <c r="G23" s="45"/>
      <c r="H23" s="47">
        <v>2179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208</v>
      </c>
      <c r="B25" s="45">
        <f>SUM(B19:B23)</f>
        <v>3932</v>
      </c>
      <c r="C25" s="45"/>
      <c r="D25" s="45">
        <f>SUM(D19:D23)</f>
        <v>4110</v>
      </c>
      <c r="E25" s="46"/>
      <c r="F25" s="45">
        <f>SUM(F19:F23)</f>
        <v>3932</v>
      </c>
      <c r="G25" s="45"/>
      <c r="H25" s="45">
        <f>SUM(H19:H23)</f>
        <v>4110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11</v>
      </c>
      <c r="B27" s="45">
        <f>+F27</f>
        <v>-1262</v>
      </c>
      <c r="C27" s="45"/>
      <c r="D27" s="45">
        <f>+H27</f>
        <v>-931</v>
      </c>
      <c r="E27" s="46"/>
      <c r="F27" s="45">
        <v>-1262</v>
      </c>
      <c r="G27" s="45"/>
      <c r="H27" s="47">
        <v>-931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207</v>
      </c>
      <c r="B29" s="45">
        <f>+B25+B27</f>
        <v>2670</v>
      </c>
      <c r="C29" s="45"/>
      <c r="D29" s="45">
        <f>+D25+D27</f>
        <v>3179</v>
      </c>
      <c r="E29" s="46"/>
      <c r="F29" s="45">
        <f>+F25+F27</f>
        <v>2670</v>
      </c>
      <c r="G29" s="45"/>
      <c r="H29" s="45">
        <f>+H25+H27</f>
        <v>3179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131</v>
      </c>
      <c r="B31" s="45">
        <f>+F31</f>
        <v>-663</v>
      </c>
      <c r="C31" s="45"/>
      <c r="D31" s="45">
        <f>+H31</f>
        <v>-1</v>
      </c>
      <c r="E31" s="46"/>
      <c r="F31" s="45">
        <v>-663</v>
      </c>
      <c r="G31" s="45"/>
      <c r="H31" s="47">
        <v>-1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206</v>
      </c>
      <c r="B33" s="50">
        <f>+B29+B31</f>
        <v>2007</v>
      </c>
      <c r="C33" s="45"/>
      <c r="D33" s="50">
        <f>+D29+D31</f>
        <v>3178</v>
      </c>
      <c r="E33" s="46"/>
      <c r="F33" s="50">
        <f>+F29+F31</f>
        <v>2007</v>
      </c>
      <c r="G33" s="45"/>
      <c r="H33" s="50">
        <f>+H29+H31</f>
        <v>3178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205</v>
      </c>
      <c r="B36" s="110">
        <f>+F36</f>
        <v>0.6281670479904601</v>
      </c>
      <c r="C36" s="111"/>
      <c r="D36" s="110">
        <f>+H36</f>
        <v>0.9946449418016907</v>
      </c>
      <c r="E36" s="112"/>
      <c r="F36" s="110">
        <f>+notes!G219</f>
        <v>0.6281670479904601</v>
      </c>
      <c r="G36" s="113"/>
      <c r="H36" s="114">
        <f>+notes!H219</f>
        <v>0.9946449418016907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123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202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43">
      <selection activeCell="A11" sqref="A11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119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209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89</v>
      </c>
      <c r="C8" s="9"/>
      <c r="D8" s="8" t="s">
        <v>89</v>
      </c>
      <c r="F8" s="11"/>
      <c r="G8" s="16"/>
      <c r="H8" s="14"/>
    </row>
    <row r="9" spans="1:8" ht="12.75">
      <c r="A9" s="14"/>
      <c r="B9" s="43" t="s">
        <v>199</v>
      </c>
      <c r="C9" s="9"/>
      <c r="D9" s="43" t="s">
        <v>184</v>
      </c>
      <c r="F9" s="11"/>
      <c r="G9" s="19"/>
      <c r="H9" s="14"/>
    </row>
    <row r="10" spans="1:8" ht="12.75">
      <c r="A10" s="14"/>
      <c r="B10" s="8" t="s">
        <v>3</v>
      </c>
      <c r="C10" s="9"/>
      <c r="D10" s="8" t="s">
        <v>3</v>
      </c>
      <c r="F10" s="14"/>
      <c r="G10" s="21"/>
      <c r="H10" s="14"/>
    </row>
    <row r="11" spans="1:8" ht="12.75">
      <c r="A11" s="14"/>
      <c r="B11" s="20"/>
      <c r="C11" s="18"/>
      <c r="D11" s="14"/>
      <c r="F11" s="14"/>
      <c r="G11" s="21"/>
      <c r="H11" s="14"/>
    </row>
    <row r="12" spans="1:8" ht="12.75">
      <c r="A12" s="14" t="s">
        <v>12</v>
      </c>
      <c r="B12" s="55">
        <v>136013</v>
      </c>
      <c r="C12" s="54"/>
      <c r="D12" s="55">
        <v>135773</v>
      </c>
      <c r="F12" s="14"/>
      <c r="G12" s="21"/>
      <c r="H12" s="14"/>
    </row>
    <row r="13" spans="1:8" ht="12.75">
      <c r="A13" s="14"/>
      <c r="B13" s="55"/>
      <c r="C13" s="54"/>
      <c r="D13" s="55"/>
      <c r="F13" s="14"/>
      <c r="G13" s="21"/>
      <c r="H13" s="14"/>
    </row>
    <row r="14" spans="1:8" ht="12.75">
      <c r="A14" s="14" t="s">
        <v>133</v>
      </c>
      <c r="B14" s="53">
        <v>337555</v>
      </c>
      <c r="C14" s="54"/>
      <c r="D14" s="53">
        <v>338359</v>
      </c>
      <c r="F14" s="14"/>
      <c r="G14" s="22"/>
      <c r="H14" s="14"/>
    </row>
    <row r="15" spans="1:8" ht="12.75">
      <c r="A15" s="14"/>
      <c r="B15" s="56"/>
      <c r="C15" s="54"/>
      <c r="D15" s="56"/>
      <c r="F15" s="14"/>
      <c r="G15" s="23"/>
      <c r="H15" s="14"/>
    </row>
    <row r="16" spans="1:8" ht="12.75">
      <c r="A16" s="14" t="s">
        <v>90</v>
      </c>
      <c r="B16" s="53">
        <v>71258</v>
      </c>
      <c r="C16" s="54"/>
      <c r="D16" s="53">
        <v>71258</v>
      </c>
      <c r="F16" s="14"/>
      <c r="G16" s="23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52</v>
      </c>
      <c r="B18" s="53">
        <v>39903</v>
      </c>
      <c r="C18" s="54"/>
      <c r="D18" s="53">
        <v>39903</v>
      </c>
      <c r="F18" s="14"/>
      <c r="G18" s="23"/>
      <c r="H18" s="14"/>
    </row>
    <row r="19" spans="1:8" ht="12.75">
      <c r="A19" s="14"/>
      <c r="B19" s="53"/>
      <c r="C19" s="54"/>
      <c r="D19" s="53"/>
      <c r="F19" s="14"/>
      <c r="G19" s="23"/>
      <c r="H19" s="14"/>
    </row>
    <row r="20" spans="1:8" ht="12.75">
      <c r="A20" s="14" t="s">
        <v>13</v>
      </c>
      <c r="B20" s="55">
        <v>315</v>
      </c>
      <c r="C20" s="54"/>
      <c r="D20" s="55">
        <v>315</v>
      </c>
      <c r="F20" s="14"/>
      <c r="G20" s="21"/>
      <c r="H20" s="14"/>
    </row>
    <row r="21" spans="1:8" ht="12.75">
      <c r="A21" s="14"/>
      <c r="B21" s="55"/>
      <c r="C21" s="54"/>
      <c r="D21" s="55"/>
      <c r="F21" s="14"/>
      <c r="G21" s="21"/>
      <c r="H21" s="14"/>
    </row>
    <row r="22" spans="1:8" ht="12.75">
      <c r="A22" s="14" t="s">
        <v>91</v>
      </c>
      <c r="B22" s="55">
        <v>55682</v>
      </c>
      <c r="C22" s="54"/>
      <c r="D22" s="55">
        <v>55340</v>
      </c>
      <c r="F22" s="14"/>
      <c r="G22" s="21"/>
      <c r="H22" s="14"/>
    </row>
    <row r="23" spans="1:8" ht="12.75">
      <c r="A23" s="14"/>
      <c r="B23" s="57"/>
      <c r="C23" s="54"/>
      <c r="D23" s="57"/>
      <c r="F23" s="14"/>
      <c r="G23" s="21"/>
      <c r="H23" s="14"/>
    </row>
    <row r="24" spans="1:8" ht="12.75">
      <c r="A24" s="14" t="s">
        <v>14</v>
      </c>
      <c r="B24" s="57"/>
      <c r="C24" s="54"/>
      <c r="D24" s="57"/>
      <c r="F24" s="14"/>
      <c r="G24" s="21"/>
      <c r="H24" s="14"/>
    </row>
    <row r="25" spans="1:8" ht="12.75">
      <c r="A25" s="27" t="s">
        <v>15</v>
      </c>
      <c r="B25" s="58">
        <v>231152</v>
      </c>
      <c r="C25" s="54"/>
      <c r="D25" s="58">
        <v>221340</v>
      </c>
      <c r="F25" s="24"/>
      <c r="G25" s="25"/>
      <c r="H25" s="14"/>
    </row>
    <row r="26" spans="1:4" ht="12.75">
      <c r="A26" s="27" t="s">
        <v>16</v>
      </c>
      <c r="B26" s="59">
        <v>112784</v>
      </c>
      <c r="C26" s="60"/>
      <c r="D26" s="59">
        <v>105052</v>
      </c>
    </row>
    <row r="27" spans="1:4" ht="12.75">
      <c r="A27" s="26" t="s">
        <v>92</v>
      </c>
      <c r="B27" s="59">
        <v>2344</v>
      </c>
      <c r="C27" s="60"/>
      <c r="D27" s="59">
        <v>2445</v>
      </c>
    </row>
    <row r="28" spans="1:4" ht="12.75">
      <c r="A28" s="27" t="s">
        <v>17</v>
      </c>
      <c r="B28" s="61">
        <v>16616</v>
      </c>
      <c r="C28" s="60"/>
      <c r="D28" s="61">
        <v>51051</v>
      </c>
    </row>
    <row r="29" spans="2:4" ht="12.75">
      <c r="B29" s="62">
        <f>SUM(B25:B28)</f>
        <v>362896</v>
      </c>
      <c r="C29" s="60"/>
      <c r="D29" s="62">
        <f>SUM(D25:D28)</f>
        <v>379888</v>
      </c>
    </row>
    <row r="30" spans="1:4" ht="12.75">
      <c r="A30" s="26" t="s">
        <v>18</v>
      </c>
      <c r="B30" s="63"/>
      <c r="C30" s="60"/>
      <c r="D30" s="63"/>
    </row>
    <row r="31" spans="1:4" ht="12.75">
      <c r="A31" s="27" t="s">
        <v>19</v>
      </c>
      <c r="B31" s="64">
        <v>41950</v>
      </c>
      <c r="C31" s="60"/>
      <c r="D31" s="64">
        <v>35656</v>
      </c>
    </row>
    <row r="32" spans="1:4" ht="12.75">
      <c r="A32" s="27" t="s">
        <v>20</v>
      </c>
      <c r="B32" s="64">
        <v>174975</v>
      </c>
      <c r="C32" s="60"/>
      <c r="D32" s="64">
        <v>193606</v>
      </c>
    </row>
    <row r="33" spans="2:4" ht="12.75">
      <c r="B33" s="62">
        <f>SUM(B31:B32)</f>
        <v>216925</v>
      </c>
      <c r="C33" s="60"/>
      <c r="D33" s="62">
        <f>SUM(D31:D32)</f>
        <v>229262</v>
      </c>
    </row>
    <row r="34" spans="2:4" ht="12.75">
      <c r="B34" s="60"/>
      <c r="C34" s="60"/>
      <c r="D34" s="60"/>
    </row>
    <row r="35" spans="1:4" ht="12.75">
      <c r="A35" s="26" t="s">
        <v>169</v>
      </c>
      <c r="B35" s="60">
        <f>+B29-B33</f>
        <v>145971</v>
      </c>
      <c r="C35" s="60"/>
      <c r="D35" s="60">
        <f>+D29-D33</f>
        <v>150626</v>
      </c>
    </row>
    <row r="36" spans="2:4" ht="12.75">
      <c r="B36" s="60"/>
      <c r="C36" s="60"/>
      <c r="D36" s="60"/>
    </row>
    <row r="37" spans="2:4" ht="13.5" thickBot="1">
      <c r="B37" s="65">
        <f>SUM(B12:B22)+B35</f>
        <v>786697</v>
      </c>
      <c r="C37" s="60"/>
      <c r="D37" s="65">
        <f>SUM(D12:D22)+D35</f>
        <v>791574</v>
      </c>
    </row>
    <row r="38" spans="2:4" ht="12.75">
      <c r="B38" s="60"/>
      <c r="C38" s="60"/>
      <c r="D38" s="60"/>
    </row>
    <row r="39" spans="2:4" ht="12.75">
      <c r="B39" s="60"/>
      <c r="C39" s="60"/>
      <c r="D39" s="60"/>
    </row>
    <row r="40" spans="1:4" ht="12.75">
      <c r="A40" t="s">
        <v>21</v>
      </c>
      <c r="B40" s="60">
        <v>320343</v>
      </c>
      <c r="C40" s="60"/>
      <c r="D40" s="60">
        <v>320343</v>
      </c>
    </row>
    <row r="41" spans="2:4" ht="12.75">
      <c r="B41" s="60"/>
      <c r="C41" s="60"/>
      <c r="D41" s="60"/>
    </row>
    <row r="42" spans="1:4" ht="12.75">
      <c r="A42" t="s">
        <v>22</v>
      </c>
      <c r="B42" s="60">
        <v>269718</v>
      </c>
      <c r="C42" s="60"/>
      <c r="D42" s="60">
        <v>267711</v>
      </c>
    </row>
    <row r="43" spans="2:4" ht="12.75">
      <c r="B43" s="66"/>
      <c r="C43" s="60"/>
      <c r="D43" s="66"/>
    </row>
    <row r="44" spans="2:4" ht="12.75">
      <c r="B44" s="60">
        <f>+B40+B42</f>
        <v>590061</v>
      </c>
      <c r="C44" s="60"/>
      <c r="D44" s="60">
        <f>+D40+D42</f>
        <v>588054</v>
      </c>
    </row>
    <row r="45" spans="2:4" ht="12.75">
      <c r="B45" s="60"/>
      <c r="C45" s="60"/>
      <c r="D45" s="60"/>
    </row>
    <row r="46" spans="1:4" ht="12.75">
      <c r="A46" s="28" t="s">
        <v>185</v>
      </c>
      <c r="B46" s="60">
        <v>-659</v>
      </c>
      <c r="C46" s="60"/>
      <c r="D46" s="60">
        <v>-659</v>
      </c>
    </row>
    <row r="47" spans="2:4" ht="12.75">
      <c r="B47" s="66"/>
      <c r="C47" s="60"/>
      <c r="D47" s="66"/>
    </row>
    <row r="48" spans="1:4" ht="12.75">
      <c r="A48" t="s">
        <v>23</v>
      </c>
      <c r="B48" s="60">
        <f>+B44+B46</f>
        <v>589402</v>
      </c>
      <c r="C48" s="60"/>
      <c r="D48" s="60">
        <f>+D44+D46</f>
        <v>587395</v>
      </c>
    </row>
    <row r="49" spans="2:4" ht="12.75">
      <c r="B49" s="60"/>
      <c r="C49" s="60"/>
      <c r="D49" s="60"/>
    </row>
    <row r="50" spans="1:4" ht="12.75">
      <c r="A50" t="s">
        <v>132</v>
      </c>
      <c r="B50" s="60">
        <v>12760</v>
      </c>
      <c r="C50" s="60"/>
      <c r="D50" s="60">
        <v>12097</v>
      </c>
    </row>
    <row r="51" spans="2:4" ht="12.75">
      <c r="B51" s="60"/>
      <c r="C51" s="60"/>
      <c r="D51" s="60"/>
    </row>
    <row r="52" spans="1:4" ht="12.75">
      <c r="A52" t="s">
        <v>93</v>
      </c>
      <c r="B52" s="60">
        <v>181685</v>
      </c>
      <c r="C52" s="60"/>
      <c r="D52" s="60">
        <v>189207</v>
      </c>
    </row>
    <row r="53" spans="2:4" ht="12.75">
      <c r="B53" s="60"/>
      <c r="C53" s="60"/>
      <c r="D53" s="60"/>
    </row>
    <row r="54" spans="1:4" ht="12.75">
      <c r="A54" t="s">
        <v>94</v>
      </c>
      <c r="B54" s="60">
        <v>226</v>
      </c>
      <c r="C54" s="60"/>
      <c r="D54" s="60">
        <v>251</v>
      </c>
    </row>
    <row r="55" spans="2:4" ht="12.75">
      <c r="B55" s="60"/>
      <c r="C55" s="60"/>
      <c r="D55" s="60"/>
    </row>
    <row r="56" spans="1:4" ht="12.75">
      <c r="A56" t="s">
        <v>95</v>
      </c>
      <c r="B56" s="60">
        <v>2624</v>
      </c>
      <c r="C56" s="60"/>
      <c r="D56" s="60">
        <v>2624</v>
      </c>
    </row>
    <row r="57" spans="2:4" ht="12.75">
      <c r="B57" s="60"/>
      <c r="C57" s="60"/>
      <c r="D57" s="60"/>
    </row>
    <row r="58" spans="2:4" ht="13.5" thickBot="1">
      <c r="B58" s="65">
        <f>SUM(B48:B56)</f>
        <v>786697</v>
      </c>
      <c r="C58" s="60"/>
      <c r="D58" s="65">
        <f>SUM(D48:D56)</f>
        <v>791574</v>
      </c>
    </row>
    <row r="59" spans="2:4" ht="12.75">
      <c r="B59" s="60"/>
      <c r="C59" s="60"/>
      <c r="D59" s="60"/>
    </row>
    <row r="60" spans="1:4" ht="13.5" thickBot="1">
      <c r="A60" t="s">
        <v>96</v>
      </c>
      <c r="B60" s="115">
        <f>+(B48-B18-B20)/B40</f>
        <v>1.7143624177834385</v>
      </c>
      <c r="C60" s="116"/>
      <c r="D60" s="115">
        <f>+(D48-D18-D20)/D40</f>
        <v>1.7080972582513119</v>
      </c>
    </row>
    <row r="61" spans="2:4" ht="12.75">
      <c r="B61" s="60"/>
      <c r="C61" s="60"/>
      <c r="D61" s="60"/>
    </row>
    <row r="63" ht="12.75">
      <c r="A63" s="31" t="s">
        <v>129</v>
      </c>
    </row>
    <row r="64" ht="12.75">
      <c r="A64" s="32" t="s">
        <v>214</v>
      </c>
    </row>
    <row r="65" spans="5:6" ht="12.75">
      <c r="E65" s="12"/>
      <c r="F65" s="12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8">
      <selection activeCell="J8" sqref="J8"/>
    </sheetView>
  </sheetViews>
  <sheetFormatPr defaultColWidth="9.140625" defaultRowHeight="12.75"/>
  <cols>
    <col min="1" max="1" width="38.574218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0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120</v>
      </c>
    </row>
    <row r="6" ht="12.75">
      <c r="A6" s="13" t="s">
        <v>201</v>
      </c>
    </row>
    <row r="8" spans="2:12" ht="12.75">
      <c r="B8" s="36"/>
      <c r="C8" s="36"/>
      <c r="D8" s="38" t="s">
        <v>99</v>
      </c>
      <c r="E8" s="33"/>
      <c r="F8" s="33"/>
      <c r="G8" s="33"/>
      <c r="H8" s="33"/>
      <c r="I8" s="33"/>
      <c r="J8" s="8" t="s">
        <v>98</v>
      </c>
      <c r="K8" s="33"/>
      <c r="L8" s="33"/>
    </row>
    <row r="9" spans="2:12" ht="12.75">
      <c r="B9" s="33" t="s">
        <v>36</v>
      </c>
      <c r="C9" s="33"/>
      <c r="D9" s="33" t="s">
        <v>36</v>
      </c>
      <c r="E9" s="33"/>
      <c r="F9" s="33" t="s">
        <v>37</v>
      </c>
      <c r="G9" s="33"/>
      <c r="H9" s="33" t="s">
        <v>100</v>
      </c>
      <c r="I9" s="33"/>
      <c r="J9" s="33" t="s">
        <v>39</v>
      </c>
      <c r="K9" s="33"/>
      <c r="L9" s="33"/>
    </row>
    <row r="10" spans="2:12" ht="12.75">
      <c r="B10" s="33" t="s">
        <v>37</v>
      </c>
      <c r="C10" s="33"/>
      <c r="D10" s="33" t="s">
        <v>97</v>
      </c>
      <c r="E10" s="33"/>
      <c r="F10" s="33" t="s">
        <v>38</v>
      </c>
      <c r="G10" s="33"/>
      <c r="H10" s="33" t="s">
        <v>38</v>
      </c>
      <c r="I10" s="33"/>
      <c r="J10" s="33" t="s">
        <v>40</v>
      </c>
      <c r="K10" s="33"/>
      <c r="L10" s="33" t="s">
        <v>41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spans="1:12" ht="12.75">
      <c r="A13" t="s">
        <v>210</v>
      </c>
      <c r="B13" s="60">
        <v>320343</v>
      </c>
      <c r="C13" s="60"/>
      <c r="D13" s="60">
        <v>244792</v>
      </c>
      <c r="E13" s="60"/>
      <c r="F13" s="60">
        <v>24872</v>
      </c>
      <c r="G13" s="60"/>
      <c r="H13" s="60">
        <v>-8</v>
      </c>
      <c r="I13" s="60"/>
      <c r="J13" s="60">
        <v>-1945</v>
      </c>
      <c r="K13" s="60"/>
      <c r="L13" s="60">
        <f>SUM(B13:J13)</f>
        <v>588054</v>
      </c>
    </row>
    <row r="14" spans="2:12" ht="12.7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t="s">
        <v>206</v>
      </c>
      <c r="B15" s="67">
        <v>0</v>
      </c>
      <c r="C15" s="67"/>
      <c r="D15" s="67">
        <v>0</v>
      </c>
      <c r="E15" s="67"/>
      <c r="F15" s="67">
        <v>0</v>
      </c>
      <c r="G15" s="67"/>
      <c r="H15" s="67">
        <v>0</v>
      </c>
      <c r="I15" s="67"/>
      <c r="J15" s="67">
        <f>+income!F33</f>
        <v>2007</v>
      </c>
      <c r="K15" s="67"/>
      <c r="L15" s="67">
        <f>SUM(B15:J15)</f>
        <v>2007</v>
      </c>
    </row>
    <row r="16" spans="2:12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t="s">
        <v>211</v>
      </c>
      <c r="B17" s="68">
        <f>SUM(B13:B16)</f>
        <v>320343</v>
      </c>
      <c r="C17" s="60"/>
      <c r="D17" s="68">
        <f>SUM(D13:D16)</f>
        <v>244792</v>
      </c>
      <c r="E17" s="60"/>
      <c r="F17" s="68">
        <f>SUM(F13:F16)</f>
        <v>24872</v>
      </c>
      <c r="G17" s="69"/>
      <c r="H17" s="68">
        <f>SUM(H13:H16)</f>
        <v>-8</v>
      </c>
      <c r="I17" s="60"/>
      <c r="J17" s="68">
        <f>SUM(J13:J16)</f>
        <v>62</v>
      </c>
      <c r="K17" s="60"/>
      <c r="L17" s="68">
        <f>SUM(L13:L16)</f>
        <v>590061</v>
      </c>
    </row>
    <row r="18" spans="2:12" ht="12.75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2:12" ht="12.75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t="s">
        <v>171</v>
      </c>
      <c r="B20" s="60">
        <v>320343</v>
      </c>
      <c r="C20" s="60"/>
      <c r="D20" s="60">
        <v>244792</v>
      </c>
      <c r="E20" s="60"/>
      <c r="F20" s="60">
        <v>24919</v>
      </c>
      <c r="G20" s="60"/>
      <c r="H20" s="60">
        <v>-8</v>
      </c>
      <c r="I20" s="60"/>
      <c r="J20" s="60">
        <v>17440</v>
      </c>
      <c r="K20" s="60"/>
      <c r="L20" s="67">
        <f>SUM(B20:J20)</f>
        <v>607486</v>
      </c>
    </row>
    <row r="21" spans="2:12" ht="12.7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t="s">
        <v>206</v>
      </c>
      <c r="B22" s="67">
        <v>0</v>
      </c>
      <c r="C22" s="67"/>
      <c r="D22" s="67">
        <v>0</v>
      </c>
      <c r="E22" s="67"/>
      <c r="F22" s="67">
        <v>0</v>
      </c>
      <c r="G22" s="67"/>
      <c r="H22" s="67">
        <v>0</v>
      </c>
      <c r="I22" s="67"/>
      <c r="J22" s="67">
        <f>+income!H33</f>
        <v>3178</v>
      </c>
      <c r="K22" s="67"/>
      <c r="L22" s="67">
        <f>SUM(B22:J22)</f>
        <v>3178</v>
      </c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t="s">
        <v>212</v>
      </c>
      <c r="B24" s="68">
        <f>SUM(B20:B23)</f>
        <v>320343</v>
      </c>
      <c r="C24" s="60"/>
      <c r="D24" s="68">
        <f>SUM(D20:D23)</f>
        <v>244792</v>
      </c>
      <c r="E24" s="60"/>
      <c r="F24" s="68">
        <f>SUM(F20:F23)</f>
        <v>24919</v>
      </c>
      <c r="G24" s="69"/>
      <c r="H24" s="68">
        <f>SUM(H20:H23)</f>
        <v>-8</v>
      </c>
      <c r="I24" s="60"/>
      <c r="J24" s="68">
        <f>SUM(J20:J23)</f>
        <v>20618</v>
      </c>
      <c r="K24" s="60"/>
      <c r="L24" s="68">
        <f>SUM(L20:L23)</f>
        <v>610664</v>
      </c>
    </row>
    <row r="27" ht="12.75">
      <c r="A27" s="31" t="s">
        <v>124</v>
      </c>
    </row>
    <row r="28" spans="1:10" ht="12.75">
      <c r="A28" s="32" t="s">
        <v>202</v>
      </c>
      <c r="J28" s="1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 topLeftCell="A1">
      <selection activeCell="A7" sqref="A7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121</v>
      </c>
    </row>
    <row r="6" ht="12.75">
      <c r="A6" s="30" t="s">
        <v>246</v>
      </c>
    </row>
    <row r="8" spans="2:5" ht="12.75">
      <c r="B8" s="8" t="s">
        <v>213</v>
      </c>
      <c r="D8" s="8" t="s">
        <v>213</v>
      </c>
      <c r="E8" s="8"/>
    </row>
    <row r="9" spans="2:5" ht="12.75">
      <c r="B9" s="8" t="s">
        <v>24</v>
      </c>
      <c r="D9" s="8" t="s">
        <v>24</v>
      </c>
      <c r="E9" s="8"/>
    </row>
    <row r="10" spans="2:5" ht="12.75">
      <c r="B10" s="34" t="s">
        <v>199</v>
      </c>
      <c r="D10" s="34" t="s">
        <v>200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182</v>
      </c>
      <c r="B13" s="67">
        <f>+income!F25</f>
        <v>3932</v>
      </c>
      <c r="C13" s="60"/>
      <c r="D13" s="67">
        <f>+income!H25</f>
        <v>4110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25</v>
      </c>
      <c r="B15" s="60"/>
      <c r="C15" s="60"/>
      <c r="D15" s="69"/>
      <c r="E15" s="29"/>
    </row>
    <row r="16" spans="1:5" ht="12.75">
      <c r="A16" t="s">
        <v>26</v>
      </c>
      <c r="B16" s="60">
        <v>991</v>
      </c>
      <c r="C16" s="60"/>
      <c r="D16" s="69">
        <v>-2333</v>
      </c>
      <c r="E16" s="29"/>
    </row>
    <row r="17" spans="1:5" ht="12.75">
      <c r="A17" t="s">
        <v>27</v>
      </c>
      <c r="B17" s="60">
        <v>519</v>
      </c>
      <c r="C17" s="60"/>
      <c r="D17" s="69">
        <v>-2183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183</v>
      </c>
      <c r="B19" s="46">
        <f>SUM(B13:B17)</f>
        <v>5442</v>
      </c>
      <c r="C19" s="60"/>
      <c r="D19" s="46">
        <f>SUM(D13:D17)</f>
        <v>-406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28</v>
      </c>
      <c r="B21" s="60"/>
      <c r="C21" s="60"/>
      <c r="D21" s="69"/>
      <c r="E21" s="29"/>
    </row>
    <row r="22" spans="1:5" ht="12.75">
      <c r="A22" t="s">
        <v>29</v>
      </c>
      <c r="B22" s="60">
        <v>-14139</v>
      </c>
      <c r="C22" s="60"/>
      <c r="D22" s="69">
        <v>-25504</v>
      </c>
      <c r="E22" s="29"/>
    </row>
    <row r="23" spans="1:5" ht="12.75">
      <c r="A23" t="s">
        <v>118</v>
      </c>
      <c r="B23" s="60">
        <v>6269</v>
      </c>
      <c r="C23" s="60"/>
      <c r="D23" s="69">
        <v>-347</v>
      </c>
      <c r="E23" s="29"/>
    </row>
    <row r="24" spans="1:5" ht="12.75">
      <c r="A24" s="28" t="s">
        <v>117</v>
      </c>
      <c r="B24" s="60">
        <v>-342</v>
      </c>
      <c r="C24" s="60"/>
      <c r="D24" s="69">
        <v>20</v>
      </c>
      <c r="E24" s="29"/>
    </row>
    <row r="25" spans="1:5" ht="12.75">
      <c r="A25" s="28" t="s">
        <v>116</v>
      </c>
      <c r="B25" s="60">
        <v>-4109</v>
      </c>
      <c r="C25" s="60"/>
      <c r="D25" s="69">
        <v>-561</v>
      </c>
      <c r="E25" s="29"/>
    </row>
    <row r="26" spans="2:5" ht="12.75">
      <c r="B26" s="60"/>
      <c r="C26" s="60"/>
      <c r="D26" s="60"/>
      <c r="E26" s="29"/>
    </row>
    <row r="27" spans="1:5" ht="12.75">
      <c r="A27" t="s">
        <v>30</v>
      </c>
      <c r="B27" s="68">
        <f>SUM(B19:B25)</f>
        <v>-6879</v>
      </c>
      <c r="C27" s="60"/>
      <c r="D27" s="68">
        <f>SUM(D19:D25)</f>
        <v>-26798</v>
      </c>
      <c r="E27" s="29"/>
    </row>
    <row r="28" spans="2:5" ht="12.75">
      <c r="B28" s="60"/>
      <c r="C28" s="60"/>
      <c r="D28" s="69"/>
      <c r="E28" s="29"/>
    </row>
    <row r="29" spans="1:5" ht="12.75">
      <c r="A29" t="s">
        <v>31</v>
      </c>
      <c r="B29" s="60"/>
      <c r="C29" s="60"/>
      <c r="D29" s="69"/>
      <c r="E29" s="29"/>
    </row>
    <row r="30" spans="1:5" ht="12.75">
      <c r="A30" s="28" t="s">
        <v>173</v>
      </c>
      <c r="B30" s="60">
        <v>-1231</v>
      </c>
      <c r="C30" s="60"/>
      <c r="D30" s="69">
        <v>25251</v>
      </c>
      <c r="E30" s="29"/>
    </row>
    <row r="31" spans="1:5" ht="12.75">
      <c r="A31" s="28" t="s">
        <v>196</v>
      </c>
      <c r="B31" s="60">
        <v>0</v>
      </c>
      <c r="C31" s="60"/>
      <c r="D31" s="69">
        <v>25851</v>
      </c>
      <c r="E31" s="29"/>
    </row>
    <row r="32" spans="1:5" ht="12.75">
      <c r="A32" s="28" t="s">
        <v>32</v>
      </c>
      <c r="B32" s="60">
        <v>-172</v>
      </c>
      <c r="C32" s="60"/>
      <c r="D32" s="69">
        <v>-2345</v>
      </c>
      <c r="E32" s="29"/>
    </row>
    <row r="33" spans="1:5" ht="12.75">
      <c r="A33" s="28"/>
      <c r="B33" s="60"/>
      <c r="C33" s="60"/>
      <c r="D33" s="69"/>
      <c r="E33" s="29"/>
    </row>
    <row r="34" spans="2:5" ht="12.75">
      <c r="B34" s="68">
        <f>SUM(B30:B33)</f>
        <v>-1403</v>
      </c>
      <c r="C34" s="60"/>
      <c r="D34" s="68">
        <f>SUM(D30:D33)</f>
        <v>48757</v>
      </c>
      <c r="E34" s="29"/>
    </row>
    <row r="35" spans="2:5" ht="12.75">
      <c r="B35" s="60"/>
      <c r="C35" s="60"/>
      <c r="D35" s="69"/>
      <c r="E35" s="29"/>
    </row>
    <row r="36" spans="1:5" ht="12.75">
      <c r="A36" t="s">
        <v>33</v>
      </c>
      <c r="B36" s="60"/>
      <c r="C36" s="60"/>
      <c r="D36" s="69"/>
      <c r="E36" s="29"/>
    </row>
    <row r="37" spans="1:5" ht="12.75">
      <c r="A37" t="s">
        <v>34</v>
      </c>
      <c r="B37" s="60">
        <v>-16247</v>
      </c>
      <c r="C37" s="60"/>
      <c r="D37" s="69">
        <v>-28867</v>
      </c>
      <c r="E37" s="29"/>
    </row>
    <row r="38" spans="2:5" ht="12.75">
      <c r="B38" s="60"/>
      <c r="C38" s="60"/>
      <c r="D38" s="69"/>
      <c r="E38" s="29"/>
    </row>
    <row r="39" spans="2:5" ht="12.75">
      <c r="B39" s="68">
        <f>SUM(B37:B38)</f>
        <v>-16247</v>
      </c>
      <c r="C39" s="60"/>
      <c r="D39" s="68">
        <f>SUM(D37:D38)</f>
        <v>-28867</v>
      </c>
      <c r="E39" s="29"/>
    </row>
    <row r="40" spans="2:5" ht="12.75">
      <c r="B40" s="60"/>
      <c r="C40" s="60"/>
      <c r="D40" s="69"/>
      <c r="E40" s="29"/>
    </row>
    <row r="41" spans="1:5" ht="12.75">
      <c r="A41" t="s">
        <v>35</v>
      </c>
      <c r="B41" s="60">
        <f>+B27+B34+B39</f>
        <v>-24529</v>
      </c>
      <c r="C41" s="60"/>
      <c r="D41" s="60">
        <f>+D27+D34+D39</f>
        <v>-6908</v>
      </c>
      <c r="E41" s="29"/>
    </row>
    <row r="42" spans="2:5" ht="12.75">
      <c r="B42" s="60"/>
      <c r="C42" s="60"/>
      <c r="D42" s="60"/>
      <c r="E42" s="29"/>
    </row>
    <row r="43" spans="1:5" ht="12.75">
      <c r="A43" t="s">
        <v>216</v>
      </c>
      <c r="B43" s="60">
        <v>28927</v>
      </c>
      <c r="C43" s="60"/>
      <c r="D43" s="60">
        <v>-8561</v>
      </c>
      <c r="E43" s="29"/>
    </row>
    <row r="44" spans="2:5" ht="12.75">
      <c r="B44" s="60"/>
      <c r="C44" s="60"/>
      <c r="D44" s="60"/>
      <c r="E44" s="37"/>
    </row>
    <row r="45" spans="1:5" ht="12.75">
      <c r="A45" t="s">
        <v>215</v>
      </c>
      <c r="B45" s="68">
        <f>+B41+B43</f>
        <v>4398</v>
      </c>
      <c r="C45" s="60"/>
      <c r="D45" s="68">
        <f>+D41+D43</f>
        <v>-15469</v>
      </c>
      <c r="E45" s="37"/>
    </row>
    <row r="46" spans="2:5" ht="12.75">
      <c r="B46" s="60"/>
      <c r="C46" s="60"/>
      <c r="D46" s="69"/>
      <c r="E46" s="37"/>
    </row>
    <row r="48" ht="12.75">
      <c r="A48" s="31" t="s">
        <v>130</v>
      </c>
    </row>
    <row r="49" ht="12.75">
      <c r="A49" s="32" t="s">
        <v>214</v>
      </c>
    </row>
    <row r="50" spans="5:6" ht="12.75">
      <c r="E50" s="12"/>
      <c r="F50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4"/>
  <sheetViews>
    <sheetView tabSelected="1" workbookViewId="0" topLeftCell="A205">
      <selection activeCell="G217" sqref="G217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0.28125" style="60" customWidth="1"/>
    <col min="6" max="6" width="11.421875" style="60" customWidth="1"/>
    <col min="7" max="7" width="10.8515625" style="60" customWidth="1"/>
    <col min="8" max="8" width="10.57421875" style="60" customWidth="1"/>
    <col min="9" max="9" width="11.8515625" style="60" customWidth="1"/>
    <col min="10" max="16384" width="8.8515625" style="60" customWidth="1"/>
  </cols>
  <sheetData>
    <row r="1" ht="12.75">
      <c r="A1" s="70" t="s">
        <v>134</v>
      </c>
    </row>
    <row r="2" spans="1:8" ht="12.75">
      <c r="A2" s="71" t="s">
        <v>2</v>
      </c>
      <c r="H2" s="60" t="s">
        <v>188</v>
      </c>
    </row>
    <row r="3" ht="12.75">
      <c r="A3" s="71" t="s">
        <v>217</v>
      </c>
    </row>
    <row r="5" ht="12.75">
      <c r="A5" s="70" t="s">
        <v>135</v>
      </c>
    </row>
    <row r="7" spans="1:2" ht="12.75">
      <c r="A7" s="72" t="s">
        <v>136</v>
      </c>
      <c r="B7" s="70" t="s">
        <v>83</v>
      </c>
    </row>
    <row r="8" ht="12.75">
      <c r="B8" s="60" t="s">
        <v>253</v>
      </c>
    </row>
    <row r="9" ht="12.75">
      <c r="B9" s="60" t="s">
        <v>254</v>
      </c>
    </row>
    <row r="10" ht="12.75">
      <c r="B10" s="73"/>
    </row>
    <row r="11" ht="12.75">
      <c r="B11" s="73"/>
    </row>
    <row r="12" ht="12.75">
      <c r="B12" s="60" t="s">
        <v>101</v>
      </c>
    </row>
    <row r="13" ht="12.75">
      <c r="B13" s="60" t="s">
        <v>218</v>
      </c>
    </row>
    <row r="16" spans="1:2" ht="12.75">
      <c r="A16" s="72" t="s">
        <v>137</v>
      </c>
      <c r="B16" s="70" t="s">
        <v>138</v>
      </c>
    </row>
    <row r="17" ht="12.75">
      <c r="B17" s="60" t="s">
        <v>219</v>
      </c>
    </row>
    <row r="18" ht="12.75">
      <c r="B18" s="60" t="s">
        <v>102</v>
      </c>
    </row>
    <row r="21" spans="1:2" ht="12.75">
      <c r="A21" s="72" t="s">
        <v>139</v>
      </c>
      <c r="B21" s="70" t="s">
        <v>43</v>
      </c>
    </row>
    <row r="22" ht="12.75">
      <c r="B22" s="60" t="s">
        <v>44</v>
      </c>
    </row>
    <row r="25" spans="1:2" ht="12.75">
      <c r="A25" s="72" t="s">
        <v>140</v>
      </c>
      <c r="B25" s="70" t="s">
        <v>42</v>
      </c>
    </row>
    <row r="26" spans="5:8" ht="12.75">
      <c r="E26" s="74"/>
      <c r="F26" s="74" t="s">
        <v>114</v>
      </c>
      <c r="G26" s="75"/>
      <c r="H26" s="74" t="s">
        <v>114</v>
      </c>
    </row>
    <row r="27" spans="5:8" ht="12.75">
      <c r="E27" s="74"/>
      <c r="F27" s="108" t="s">
        <v>203</v>
      </c>
      <c r="G27" s="75"/>
      <c r="H27" s="108" t="s">
        <v>204</v>
      </c>
    </row>
    <row r="28" spans="2:8" ht="12.75">
      <c r="B28" s="60" t="s">
        <v>115</v>
      </c>
      <c r="E28" s="74"/>
      <c r="F28" s="74"/>
      <c r="G28" s="75"/>
      <c r="H28" s="74"/>
    </row>
    <row r="29" spans="2:8" ht="12.75">
      <c r="B29" s="60" t="s">
        <v>229</v>
      </c>
      <c r="E29" s="76"/>
      <c r="F29" s="76">
        <v>-257</v>
      </c>
      <c r="G29" s="77"/>
      <c r="H29" s="76">
        <v>33</v>
      </c>
    </row>
    <row r="30" spans="2:8" ht="12.75">
      <c r="B30" s="60" t="s">
        <v>172</v>
      </c>
      <c r="E30" s="76"/>
      <c r="F30" s="76">
        <v>0</v>
      </c>
      <c r="G30" s="77"/>
      <c r="H30" s="76">
        <v>478</v>
      </c>
    </row>
    <row r="31" spans="2:8" ht="12.75">
      <c r="B31" s="60" t="s">
        <v>230</v>
      </c>
      <c r="E31" s="76"/>
      <c r="F31" s="76">
        <v>-15</v>
      </c>
      <c r="G31" s="77"/>
      <c r="H31" s="76">
        <v>171</v>
      </c>
    </row>
    <row r="32" spans="5:8" ht="12.75">
      <c r="E32" s="57"/>
      <c r="F32" s="78">
        <f>SUM(F28:F31)</f>
        <v>-272</v>
      </c>
      <c r="G32" s="57"/>
      <c r="H32" s="78">
        <f>SUM(H28:H31)</f>
        <v>682</v>
      </c>
    </row>
    <row r="33" spans="5:7" ht="12.75">
      <c r="E33" s="74"/>
      <c r="F33" s="74"/>
      <c r="G33" s="75"/>
    </row>
    <row r="35" spans="1:2" ht="12.75">
      <c r="A35" s="72" t="s">
        <v>141</v>
      </c>
      <c r="B35" s="70" t="s">
        <v>45</v>
      </c>
    </row>
    <row r="36" ht="12.75">
      <c r="B36" s="60" t="s">
        <v>84</v>
      </c>
    </row>
    <row r="37" ht="12.75">
      <c r="B37" s="60" t="s">
        <v>231</v>
      </c>
    </row>
    <row r="40" spans="1:2" ht="12.75">
      <c r="A40" s="72" t="s">
        <v>142</v>
      </c>
      <c r="B40" s="70" t="s">
        <v>46</v>
      </c>
    </row>
    <row r="41" spans="1:2" ht="12.75">
      <c r="A41" s="72"/>
      <c r="B41" s="60" t="s">
        <v>220</v>
      </c>
    </row>
    <row r="42" spans="1:2" ht="12.75">
      <c r="A42" s="72"/>
      <c r="B42" s="73" t="s">
        <v>221</v>
      </c>
    </row>
    <row r="45" spans="1:2" ht="12.75">
      <c r="A45" s="72" t="s">
        <v>143</v>
      </c>
      <c r="B45" s="70" t="s">
        <v>47</v>
      </c>
    </row>
    <row r="46" spans="1:2" ht="12.75">
      <c r="A46" s="72"/>
      <c r="B46" s="71" t="s">
        <v>222</v>
      </c>
    </row>
    <row r="47" spans="1:2" ht="12.75">
      <c r="A47" s="72"/>
      <c r="B47" s="70"/>
    </row>
    <row r="49" spans="1:2" ht="12.75">
      <c r="A49" s="72" t="s">
        <v>144</v>
      </c>
      <c r="B49" s="70" t="s">
        <v>48</v>
      </c>
    </row>
    <row r="50" spans="3:5" ht="12.75">
      <c r="C50" s="79"/>
      <c r="D50" s="79"/>
      <c r="E50" s="79" t="s">
        <v>223</v>
      </c>
    </row>
    <row r="51" spans="3:5" ht="12.75">
      <c r="C51" s="70"/>
      <c r="D51" s="70"/>
      <c r="E51" s="70"/>
    </row>
    <row r="52" spans="3:10" ht="12.75">
      <c r="C52" s="74" t="s">
        <v>232</v>
      </c>
      <c r="D52" s="74" t="s">
        <v>232</v>
      </c>
      <c r="E52" s="74"/>
      <c r="F52" s="74" t="s">
        <v>125</v>
      </c>
      <c r="G52" s="74" t="s">
        <v>104</v>
      </c>
      <c r="H52" s="74" t="s">
        <v>178</v>
      </c>
      <c r="I52" s="74" t="s">
        <v>106</v>
      </c>
      <c r="J52" s="70"/>
    </row>
    <row r="53" spans="2:10" ht="12.75">
      <c r="B53" s="70" t="s">
        <v>103</v>
      </c>
      <c r="C53" s="74" t="s">
        <v>233</v>
      </c>
      <c r="D53" s="74" t="s">
        <v>234</v>
      </c>
      <c r="E53" s="74" t="s">
        <v>49</v>
      </c>
      <c r="F53" s="74" t="s">
        <v>126</v>
      </c>
      <c r="G53" s="74" t="s">
        <v>105</v>
      </c>
      <c r="H53" s="74" t="s">
        <v>179</v>
      </c>
      <c r="I53" s="74" t="s">
        <v>107</v>
      </c>
      <c r="J53" s="70" t="s">
        <v>41</v>
      </c>
    </row>
    <row r="54" spans="3:10" ht="12.75">
      <c r="C54" s="74" t="s">
        <v>3</v>
      </c>
      <c r="D54" s="74" t="s">
        <v>3</v>
      </c>
      <c r="E54" s="74" t="s">
        <v>3</v>
      </c>
      <c r="F54" s="74" t="s">
        <v>3</v>
      </c>
      <c r="G54" s="74" t="s">
        <v>3</v>
      </c>
      <c r="H54" s="74" t="s">
        <v>3</v>
      </c>
      <c r="I54" s="74" t="s">
        <v>3</v>
      </c>
      <c r="J54" s="74" t="s">
        <v>3</v>
      </c>
    </row>
    <row r="56" spans="2:10" ht="12.75">
      <c r="B56" s="60" t="s">
        <v>5</v>
      </c>
      <c r="C56" s="66">
        <v>20912</v>
      </c>
      <c r="D56" s="66">
        <v>2963</v>
      </c>
      <c r="E56" s="66">
        <v>818</v>
      </c>
      <c r="F56" s="80">
        <v>0</v>
      </c>
      <c r="G56" s="66">
        <v>4330</v>
      </c>
      <c r="H56" s="66">
        <v>0</v>
      </c>
      <c r="I56" s="66">
        <v>33</v>
      </c>
      <c r="J56" s="66">
        <f>SUM(C56:I56)</f>
        <v>29056</v>
      </c>
    </row>
    <row r="58" spans="2:10" ht="12.75">
      <c r="B58" s="60" t="s">
        <v>108</v>
      </c>
      <c r="C58" s="66">
        <v>10367</v>
      </c>
      <c r="D58" s="66">
        <v>856</v>
      </c>
      <c r="E58" s="66">
        <v>-56</v>
      </c>
      <c r="F58" s="66">
        <v>88</v>
      </c>
      <c r="G58" s="80">
        <v>278</v>
      </c>
      <c r="H58" s="66">
        <v>543</v>
      </c>
      <c r="I58" s="66">
        <v>-245</v>
      </c>
      <c r="J58" s="60">
        <f>SUM(C58:I58)</f>
        <v>11831</v>
      </c>
    </row>
    <row r="60" spans="2:10" ht="12.75">
      <c r="B60" s="60" t="s">
        <v>109</v>
      </c>
      <c r="J60" s="67">
        <v>-2411</v>
      </c>
    </row>
    <row r="61" spans="3:10" ht="12.75">
      <c r="C61" s="69"/>
      <c r="D61" s="69"/>
      <c r="E61" s="69"/>
      <c r="F61" s="69"/>
      <c r="J61" s="66"/>
    </row>
    <row r="62" spans="2:10" ht="12.75">
      <c r="B62" s="60" t="s">
        <v>110</v>
      </c>
      <c r="C62" s="69"/>
      <c r="D62" s="69"/>
      <c r="E62" s="69"/>
      <c r="F62" s="69"/>
      <c r="J62" s="60">
        <f>+J58+J60</f>
        <v>9420</v>
      </c>
    </row>
    <row r="63" spans="3:6" ht="12.75">
      <c r="C63" s="69"/>
      <c r="D63" s="69"/>
      <c r="E63" s="69"/>
      <c r="F63" s="69"/>
    </row>
    <row r="64" spans="2:10" ht="12.75">
      <c r="B64" s="60" t="s">
        <v>9</v>
      </c>
      <c r="C64" s="69"/>
      <c r="D64" s="69"/>
      <c r="E64" s="69"/>
      <c r="F64" s="69"/>
      <c r="J64" s="67">
        <v>-5488</v>
      </c>
    </row>
    <row r="65" spans="3:6" ht="12.75">
      <c r="C65" s="69"/>
      <c r="D65" s="69"/>
      <c r="E65" s="69"/>
      <c r="F65" s="69"/>
    </row>
    <row r="66" spans="2:10" ht="12.75">
      <c r="B66" s="60" t="s">
        <v>111</v>
      </c>
      <c r="C66" s="69"/>
      <c r="D66" s="69"/>
      <c r="E66" s="69"/>
      <c r="F66" s="69"/>
      <c r="J66" s="68">
        <f>+J62+J64</f>
        <v>3932</v>
      </c>
    </row>
    <row r="67" spans="3:5" ht="12.75">
      <c r="C67" s="69"/>
      <c r="D67" s="69"/>
      <c r="E67" s="69"/>
    </row>
    <row r="68" spans="2:5" ht="12.75">
      <c r="B68" s="60" t="s">
        <v>112</v>
      </c>
      <c r="C68" s="69"/>
      <c r="D68" s="69"/>
      <c r="E68" s="69"/>
    </row>
    <row r="69" spans="2:5" ht="12.75">
      <c r="B69" s="60" t="s">
        <v>113</v>
      </c>
      <c r="C69" s="69"/>
      <c r="D69" s="69"/>
      <c r="E69" s="69"/>
    </row>
    <row r="70" spans="3:5" ht="12.75">
      <c r="C70" s="69"/>
      <c r="D70" s="69"/>
      <c r="E70" s="69"/>
    </row>
    <row r="72" spans="1:2" ht="12.75">
      <c r="A72" s="72" t="s">
        <v>145</v>
      </c>
      <c r="B72" s="70" t="s">
        <v>127</v>
      </c>
    </row>
    <row r="73" ht="12.75">
      <c r="B73" s="60" t="s">
        <v>128</v>
      </c>
    </row>
    <row r="74" ht="12.75">
      <c r="B74" s="60" t="s">
        <v>224</v>
      </c>
    </row>
    <row r="75" ht="12.75">
      <c r="B75" s="73" t="s">
        <v>85</v>
      </c>
    </row>
    <row r="78" spans="1:2" ht="12.75">
      <c r="A78" s="72" t="s">
        <v>146</v>
      </c>
      <c r="B78" s="70" t="s">
        <v>50</v>
      </c>
    </row>
    <row r="79" ht="12.75">
      <c r="B79" s="60" t="s">
        <v>225</v>
      </c>
    </row>
    <row r="82" spans="1:2" ht="12.75">
      <c r="A82" s="72" t="s">
        <v>147</v>
      </c>
      <c r="B82" s="70" t="s">
        <v>51</v>
      </c>
    </row>
    <row r="83" spans="1:2" ht="12.75">
      <c r="A83" s="72"/>
      <c r="B83" s="117" t="s">
        <v>180</v>
      </c>
    </row>
    <row r="84" ht="12.75">
      <c r="B84" s="73"/>
    </row>
    <row r="86" spans="1:2" ht="12.75">
      <c r="A86" s="72" t="s">
        <v>148</v>
      </c>
      <c r="B86" s="70" t="s">
        <v>53</v>
      </c>
    </row>
    <row r="87" ht="12.75">
      <c r="B87" s="60" t="s">
        <v>235</v>
      </c>
    </row>
    <row r="88" ht="12.75">
      <c r="B88" s="73" t="s">
        <v>242</v>
      </c>
    </row>
    <row r="89" ht="12.75">
      <c r="B89" s="73" t="s">
        <v>226</v>
      </c>
    </row>
    <row r="91" ht="12.75">
      <c r="B91" s="73" t="s">
        <v>186</v>
      </c>
    </row>
    <row r="92" ht="12.75">
      <c r="B92" s="73" t="s">
        <v>197</v>
      </c>
    </row>
    <row r="93" ht="12.75">
      <c r="B93" s="73" t="s">
        <v>256</v>
      </c>
    </row>
    <row r="94" ht="12.75">
      <c r="B94" s="73" t="s">
        <v>255</v>
      </c>
    </row>
    <row r="95" ht="12.75">
      <c r="B95" s="73" t="s">
        <v>189</v>
      </c>
    </row>
    <row r="96" ht="12.75">
      <c r="B96" s="73"/>
    </row>
    <row r="97" ht="12.75">
      <c r="B97" s="73" t="s">
        <v>190</v>
      </c>
    </row>
    <row r="98" ht="12.75">
      <c r="B98" s="73" t="s">
        <v>192</v>
      </c>
    </row>
    <row r="99" ht="12.75">
      <c r="B99" s="73"/>
    </row>
    <row r="100" ht="12.75">
      <c r="B100" s="73" t="s">
        <v>191</v>
      </c>
    </row>
    <row r="101" ht="12.75">
      <c r="B101" s="73" t="s">
        <v>193</v>
      </c>
    </row>
    <row r="102" ht="12.75">
      <c r="B102" s="73" t="s">
        <v>194</v>
      </c>
    </row>
    <row r="103" ht="12.75">
      <c r="A103" s="70" t="s">
        <v>177</v>
      </c>
    </row>
    <row r="104" ht="12.75">
      <c r="A104" s="70" t="s">
        <v>149</v>
      </c>
    </row>
    <row r="106" spans="1:2" ht="12.75">
      <c r="A106" s="72" t="s">
        <v>150</v>
      </c>
      <c r="B106" s="70" t="s">
        <v>54</v>
      </c>
    </row>
    <row r="107" spans="2:8" ht="12.75">
      <c r="B107" s="120" t="s">
        <v>265</v>
      </c>
      <c r="C107" s="119"/>
      <c r="D107" s="119"/>
      <c r="E107" s="119"/>
      <c r="F107" s="119"/>
      <c r="G107" s="119"/>
      <c r="H107" s="119"/>
    </row>
    <row r="108" spans="2:8" ht="12.75">
      <c r="B108" s="120" t="s">
        <v>257</v>
      </c>
      <c r="C108" s="119"/>
      <c r="D108" s="119"/>
      <c r="E108" s="119"/>
      <c r="F108" s="119"/>
      <c r="G108" s="119"/>
      <c r="H108" s="119"/>
    </row>
    <row r="109" spans="2:8" ht="12.75">
      <c r="B109" s="120" t="s">
        <v>258</v>
      </c>
      <c r="C109" s="119"/>
      <c r="D109" s="119"/>
      <c r="E109" s="119"/>
      <c r="F109" s="119"/>
      <c r="G109" s="119"/>
      <c r="H109" s="119"/>
    </row>
    <row r="110" ht="12.75">
      <c r="B110" s="73"/>
    </row>
    <row r="111" ht="12.75">
      <c r="B111" s="60" t="s">
        <v>266</v>
      </c>
    </row>
    <row r="112" ht="12.75">
      <c r="B112" s="60" t="s">
        <v>267</v>
      </c>
    </row>
    <row r="113" ht="12.75">
      <c r="B113" s="60" t="s">
        <v>268</v>
      </c>
    </row>
    <row r="115" ht="12.75">
      <c r="B115" s="60" t="s">
        <v>259</v>
      </c>
    </row>
    <row r="116" ht="12.75">
      <c r="B116" s="60" t="s">
        <v>260</v>
      </c>
    </row>
    <row r="118" spans="1:2" ht="12.75">
      <c r="A118" s="72" t="s">
        <v>151</v>
      </c>
      <c r="B118" s="70" t="s">
        <v>174</v>
      </c>
    </row>
    <row r="119" ht="12.75">
      <c r="B119" s="60" t="s">
        <v>236</v>
      </c>
    </row>
    <row r="120" ht="12.75">
      <c r="B120" s="73" t="s">
        <v>237</v>
      </c>
    </row>
    <row r="123" spans="1:2" ht="12.75">
      <c r="A123" s="72" t="s">
        <v>153</v>
      </c>
      <c r="B123" s="70" t="s">
        <v>261</v>
      </c>
    </row>
    <row r="124" ht="12.75">
      <c r="B124" s="60" t="s">
        <v>262</v>
      </c>
    </row>
    <row r="125" ht="12.75">
      <c r="B125" s="60" t="s">
        <v>263</v>
      </c>
    </row>
    <row r="126" ht="12.75">
      <c r="B126" s="60" t="s">
        <v>264</v>
      </c>
    </row>
    <row r="128" spans="1:2" ht="12.75">
      <c r="A128" s="72" t="s">
        <v>154</v>
      </c>
      <c r="B128" s="70" t="s">
        <v>55</v>
      </c>
    </row>
    <row r="129" ht="12.75">
      <c r="B129" s="60" t="s">
        <v>195</v>
      </c>
    </row>
    <row r="130" ht="12.75">
      <c r="B130" s="60" t="s">
        <v>188</v>
      </c>
    </row>
    <row r="132" spans="1:2" ht="12.75">
      <c r="A132" s="72" t="s">
        <v>155</v>
      </c>
      <c r="B132" s="70" t="s">
        <v>11</v>
      </c>
    </row>
    <row r="133" ht="12.75">
      <c r="B133" s="60" t="s">
        <v>56</v>
      </c>
    </row>
    <row r="134" spans="4:8" ht="12.75">
      <c r="D134" s="69"/>
      <c r="E134" s="75"/>
      <c r="F134" s="74" t="s">
        <v>114</v>
      </c>
      <c r="G134" s="74"/>
      <c r="H134" s="74" t="s">
        <v>114</v>
      </c>
    </row>
    <row r="135" spans="4:8" ht="12.75">
      <c r="D135" s="69"/>
      <c r="E135" s="75"/>
      <c r="F135" s="108" t="s">
        <v>203</v>
      </c>
      <c r="G135" s="74"/>
      <c r="H135" s="108" t="s">
        <v>204</v>
      </c>
    </row>
    <row r="136" spans="4:5" ht="12.75">
      <c r="D136" s="69"/>
      <c r="E136" s="69"/>
    </row>
    <row r="137" spans="2:8" ht="12.75">
      <c r="B137" s="60" t="s">
        <v>57</v>
      </c>
      <c r="D137" s="69"/>
      <c r="E137" s="69"/>
      <c r="F137" s="60">
        <v>705</v>
      </c>
      <c r="H137" s="60">
        <v>548</v>
      </c>
    </row>
    <row r="138" spans="2:8" ht="12.75">
      <c r="B138" s="60" t="s">
        <v>58</v>
      </c>
      <c r="D138" s="69"/>
      <c r="E138" s="69"/>
      <c r="F138" s="60">
        <v>557</v>
      </c>
      <c r="H138" s="60">
        <v>383</v>
      </c>
    </row>
    <row r="139" spans="4:8" ht="12.75">
      <c r="D139" s="69"/>
      <c r="E139" s="69"/>
      <c r="F139" s="68">
        <f>SUM(F137:F138)</f>
        <v>1262</v>
      </c>
      <c r="G139" s="69"/>
      <c r="H139" s="68">
        <f>SUM(H137:H138)</f>
        <v>931</v>
      </c>
    </row>
    <row r="140" ht="12.75">
      <c r="G140" s="69"/>
    </row>
    <row r="141" spans="2:7" ht="12.75">
      <c r="B141" s="60" t="s">
        <v>243</v>
      </c>
      <c r="G141" s="69"/>
    </row>
    <row r="142" spans="2:7" ht="12.75">
      <c r="B142" s="73" t="s">
        <v>244</v>
      </c>
      <c r="G142" s="69"/>
    </row>
    <row r="143" spans="2:7" ht="12.75">
      <c r="B143" s="73"/>
      <c r="G143" s="69"/>
    </row>
    <row r="145" spans="1:2" ht="12.75">
      <c r="A145" s="72" t="s">
        <v>156</v>
      </c>
      <c r="B145" s="70" t="s">
        <v>152</v>
      </c>
    </row>
    <row r="146" ht="12.75">
      <c r="B146" s="60" t="s">
        <v>181</v>
      </c>
    </row>
    <row r="147" ht="12.75">
      <c r="B147" s="73" t="s">
        <v>170</v>
      </c>
    </row>
    <row r="148" ht="12.75">
      <c r="B148" s="73"/>
    </row>
    <row r="149" ht="12.75">
      <c r="B149" s="73"/>
    </row>
    <row r="150" ht="12.75">
      <c r="B150" s="73"/>
    </row>
    <row r="151" ht="12.75">
      <c r="B151" s="73"/>
    </row>
    <row r="152" ht="12.75">
      <c r="B152" s="73"/>
    </row>
    <row r="153" spans="1:2" ht="12.75">
      <c r="A153" s="72" t="s">
        <v>157</v>
      </c>
      <c r="B153" s="70" t="s">
        <v>59</v>
      </c>
    </row>
    <row r="154" spans="2:7" ht="12.75">
      <c r="B154" s="81" t="s">
        <v>60</v>
      </c>
      <c r="C154" s="81"/>
      <c r="D154" s="81"/>
      <c r="E154" s="82"/>
      <c r="F154" s="81"/>
      <c r="G154" s="81"/>
    </row>
    <row r="155" spans="2:8" ht="12.75">
      <c r="B155" s="81"/>
      <c r="C155" s="81"/>
      <c r="D155" s="81"/>
      <c r="E155" s="75"/>
      <c r="F155" s="74" t="s">
        <v>114</v>
      </c>
      <c r="G155" s="75"/>
      <c r="H155" s="74" t="s">
        <v>114</v>
      </c>
    </row>
    <row r="156" spans="2:8" ht="12.75">
      <c r="B156" s="71"/>
      <c r="C156" s="71"/>
      <c r="D156" s="83"/>
      <c r="E156" s="84"/>
      <c r="F156" s="108" t="s">
        <v>203</v>
      </c>
      <c r="G156" s="84"/>
      <c r="H156" s="108" t="s">
        <v>204</v>
      </c>
    </row>
    <row r="157" spans="2:8" ht="12.75">
      <c r="B157" s="71"/>
      <c r="C157" s="71"/>
      <c r="D157" s="70"/>
      <c r="E157" s="84"/>
      <c r="F157" s="85" t="s">
        <v>3</v>
      </c>
      <c r="G157" s="84"/>
      <c r="H157" s="85" t="s">
        <v>3</v>
      </c>
    </row>
    <row r="158" spans="2:8" ht="12.75">
      <c r="B158" s="71"/>
      <c r="C158" s="71"/>
      <c r="D158" s="71"/>
      <c r="E158" s="57"/>
      <c r="F158" s="57"/>
      <c r="G158" s="57"/>
      <c r="H158" s="86"/>
    </row>
    <row r="159" spans="2:8" ht="13.5" thickBot="1">
      <c r="B159" s="71" t="s">
        <v>61</v>
      </c>
      <c r="C159" s="71"/>
      <c r="D159" s="71"/>
      <c r="E159" s="47"/>
      <c r="F159" s="118">
        <v>256</v>
      </c>
      <c r="G159" s="47"/>
      <c r="H159" s="87">
        <v>1476</v>
      </c>
    </row>
    <row r="160" spans="2:8" ht="13.5" thickBot="1">
      <c r="B160" s="88" t="s">
        <v>62</v>
      </c>
      <c r="C160" s="81"/>
      <c r="D160" s="81"/>
      <c r="E160" s="89"/>
      <c r="F160" s="90">
        <v>84</v>
      </c>
      <c r="G160" s="89"/>
      <c r="H160" s="90">
        <v>1327</v>
      </c>
    </row>
    <row r="161" spans="2:8" ht="13.5" thickBot="1">
      <c r="B161" s="88" t="s">
        <v>238</v>
      </c>
      <c r="C161" s="81"/>
      <c r="D161" s="81"/>
      <c r="E161" s="91"/>
      <c r="F161" s="92">
        <v>-15</v>
      </c>
      <c r="G161" s="45"/>
      <c r="H161" s="92">
        <v>171</v>
      </c>
    </row>
    <row r="162" spans="2:8" ht="12.75">
      <c r="B162" s="81"/>
      <c r="C162" s="81"/>
      <c r="D162" s="81"/>
      <c r="E162" s="93"/>
      <c r="F162" s="81"/>
      <c r="G162" s="54"/>
      <c r="H162" s="81"/>
    </row>
    <row r="163" spans="2:7" ht="12.75">
      <c r="B163" s="81"/>
      <c r="C163" s="81"/>
      <c r="D163" s="81"/>
      <c r="E163" s="94"/>
      <c r="F163" s="81"/>
      <c r="G163" s="54"/>
    </row>
    <row r="164" spans="2:7" ht="12.75">
      <c r="B164" s="71" t="s">
        <v>227</v>
      </c>
      <c r="C164" s="71"/>
      <c r="D164" s="71"/>
      <c r="E164" s="86"/>
      <c r="F164" s="95"/>
      <c r="G164" s="71"/>
    </row>
    <row r="165" spans="2:7" ht="12.75">
      <c r="B165" s="81"/>
      <c r="C165" s="96" t="s">
        <v>63</v>
      </c>
      <c r="D165" s="96"/>
      <c r="E165" s="96" t="s">
        <v>64</v>
      </c>
      <c r="F165" s="94"/>
      <c r="G165" s="96" t="s">
        <v>65</v>
      </c>
    </row>
    <row r="166" spans="2:7" ht="12.75">
      <c r="B166" s="81"/>
      <c r="C166" s="96" t="s">
        <v>66</v>
      </c>
      <c r="D166" s="96"/>
      <c r="E166" s="96" t="s">
        <v>67</v>
      </c>
      <c r="F166" s="94"/>
      <c r="G166" s="96" t="s">
        <v>67</v>
      </c>
    </row>
    <row r="167" spans="2:7" ht="12.75">
      <c r="B167" s="71"/>
      <c r="C167" s="74" t="s">
        <v>3</v>
      </c>
      <c r="D167" s="71"/>
      <c r="E167" s="74" t="s">
        <v>3</v>
      </c>
      <c r="F167" s="81"/>
      <c r="G167" s="74" t="s">
        <v>3</v>
      </c>
    </row>
    <row r="168" spans="2:7" ht="12.75">
      <c r="B168" s="71" t="s">
        <v>68</v>
      </c>
      <c r="C168" s="71"/>
      <c r="D168" s="71"/>
      <c r="E168" s="86"/>
      <c r="F168" s="81"/>
      <c r="G168" s="97"/>
    </row>
    <row r="169" spans="2:7" ht="12.75">
      <c r="B169" s="71" t="s">
        <v>69</v>
      </c>
      <c r="C169" s="97">
        <v>339882</v>
      </c>
      <c r="D169" s="71"/>
      <c r="E169" s="98">
        <v>271937</v>
      </c>
      <c r="F169" s="81"/>
      <c r="G169" s="51">
        <v>103992</v>
      </c>
    </row>
    <row r="170" spans="2:7" ht="12.75">
      <c r="B170" s="81" t="s">
        <v>70</v>
      </c>
      <c r="C170" s="99">
        <v>64234</v>
      </c>
      <c r="D170" s="71"/>
      <c r="E170" s="100">
        <v>63602</v>
      </c>
      <c r="F170" s="81"/>
      <c r="G170" s="99">
        <v>105198</v>
      </c>
    </row>
    <row r="171" spans="2:7" ht="13.5" thickBot="1">
      <c r="B171" s="81" t="s">
        <v>71</v>
      </c>
      <c r="C171" s="101">
        <f>C169+C170</f>
        <v>404116</v>
      </c>
      <c r="D171" s="71"/>
      <c r="E171" s="102">
        <f>E169+E170</f>
        <v>335539</v>
      </c>
      <c r="F171" s="81"/>
      <c r="G171" s="101">
        <f>G169+G170</f>
        <v>209190</v>
      </c>
    </row>
    <row r="172" spans="2:7" ht="12.75">
      <c r="B172" s="81"/>
      <c r="C172" s="103"/>
      <c r="D172" s="71"/>
      <c r="E172" s="104"/>
      <c r="F172" s="81"/>
      <c r="G172" s="103"/>
    </row>
    <row r="174" spans="1:2" ht="12.75">
      <c r="A174" s="72" t="s">
        <v>158</v>
      </c>
      <c r="B174" s="70" t="s">
        <v>72</v>
      </c>
    </row>
    <row r="175" spans="1:2" ht="12.75">
      <c r="A175" s="72"/>
      <c r="B175" s="71" t="s">
        <v>247</v>
      </c>
    </row>
    <row r="176" spans="1:2" ht="12.75">
      <c r="A176" s="72"/>
      <c r="B176" s="117" t="s">
        <v>250</v>
      </c>
    </row>
    <row r="177" spans="1:2" ht="12.75">
      <c r="A177" s="72"/>
      <c r="B177" s="117" t="s">
        <v>248</v>
      </c>
    </row>
    <row r="178" spans="1:2" ht="12.75">
      <c r="A178" s="72"/>
      <c r="B178" s="117" t="s">
        <v>249</v>
      </c>
    </row>
    <row r="179" spans="1:2" ht="12.75">
      <c r="A179" s="72"/>
      <c r="B179" s="71"/>
    </row>
    <row r="180" spans="1:2" ht="12.75">
      <c r="A180" s="72"/>
      <c r="B180" s="71" t="s">
        <v>251</v>
      </c>
    </row>
    <row r="181" spans="1:2" ht="12.75">
      <c r="A181" s="72"/>
      <c r="B181" s="71" t="s">
        <v>252</v>
      </c>
    </row>
    <row r="182" ht="12.75">
      <c r="B182" s="117"/>
    </row>
    <row r="184" spans="1:7" ht="12.75">
      <c r="A184" s="72" t="s">
        <v>159</v>
      </c>
      <c r="B184" s="70" t="s">
        <v>73</v>
      </c>
      <c r="C184" s="71"/>
      <c r="D184" s="71"/>
      <c r="E184" s="86"/>
      <c r="F184" s="81"/>
      <c r="G184" s="71"/>
    </row>
    <row r="185" spans="1:7" ht="12.75">
      <c r="A185" s="81"/>
      <c r="B185" s="81" t="s">
        <v>228</v>
      </c>
      <c r="C185" s="71"/>
      <c r="D185" s="71"/>
      <c r="E185" s="86"/>
      <c r="F185" s="81"/>
      <c r="G185" s="71"/>
    </row>
    <row r="186" spans="1:7" ht="12.75">
      <c r="A186" s="71"/>
      <c r="B186" s="71"/>
      <c r="C186" s="71"/>
      <c r="D186" s="71"/>
      <c r="E186" s="74"/>
      <c r="F186" s="83"/>
      <c r="G186" s="85" t="s">
        <v>3</v>
      </c>
    </row>
    <row r="187" spans="1:7" ht="12.75">
      <c r="A187" s="71"/>
      <c r="B187" s="71" t="s">
        <v>164</v>
      </c>
      <c r="C187" s="71"/>
      <c r="D187" s="71"/>
      <c r="E187" s="86"/>
      <c r="F187" s="81"/>
      <c r="G187" s="71"/>
    </row>
    <row r="188" spans="1:7" ht="12.75">
      <c r="A188" s="71"/>
      <c r="B188" s="71" t="s">
        <v>163</v>
      </c>
      <c r="C188" s="71"/>
      <c r="D188" s="71"/>
      <c r="E188" s="56"/>
      <c r="F188" s="81"/>
      <c r="G188" s="51">
        <v>124691</v>
      </c>
    </row>
    <row r="189" spans="1:7" ht="12.75">
      <c r="A189" s="71"/>
      <c r="B189" s="71" t="s">
        <v>165</v>
      </c>
      <c r="C189" s="71"/>
      <c r="D189" s="71"/>
      <c r="E189" s="56"/>
      <c r="F189" s="81"/>
      <c r="G189" s="51">
        <v>50284</v>
      </c>
    </row>
    <row r="190" spans="1:7" ht="12.75">
      <c r="A190" s="81"/>
      <c r="B190" s="71" t="s">
        <v>166</v>
      </c>
      <c r="C190" s="81"/>
      <c r="D190" s="81"/>
      <c r="E190" s="93"/>
      <c r="F190" s="81"/>
      <c r="G190" s="103"/>
    </row>
    <row r="191" spans="1:7" ht="12.75">
      <c r="A191" s="81"/>
      <c r="B191" s="71" t="s">
        <v>163</v>
      </c>
      <c r="C191" s="81"/>
      <c r="D191" s="81"/>
      <c r="E191" s="93"/>
      <c r="F191" s="81"/>
      <c r="G191" s="103">
        <v>81685</v>
      </c>
    </row>
    <row r="192" spans="1:7" ht="12.75">
      <c r="A192" s="81"/>
      <c r="B192" s="71" t="s">
        <v>165</v>
      </c>
      <c r="C192" s="81"/>
      <c r="D192" s="81"/>
      <c r="E192" s="93"/>
      <c r="F192" s="81"/>
      <c r="G192" s="103">
        <v>100000</v>
      </c>
    </row>
    <row r="193" spans="1:7" ht="12.75">
      <c r="A193" s="81"/>
      <c r="B193" s="71"/>
      <c r="C193" s="81"/>
      <c r="D193" s="81"/>
      <c r="E193" s="93"/>
      <c r="F193" s="81"/>
      <c r="G193" s="99"/>
    </row>
    <row r="194" spans="1:7" ht="13.5" thickBot="1">
      <c r="A194" s="81"/>
      <c r="B194" s="81" t="s">
        <v>74</v>
      </c>
      <c r="C194" s="81"/>
      <c r="D194" s="81"/>
      <c r="E194" s="93"/>
      <c r="F194" s="81"/>
      <c r="G194" s="105">
        <f>SUM(G188:G193)</f>
        <v>356660</v>
      </c>
    </row>
    <row r="195" spans="1:7" ht="13.5" thickTop="1">
      <c r="A195" s="81"/>
      <c r="B195" s="81"/>
      <c r="C195" s="81"/>
      <c r="D195" s="81"/>
      <c r="E195" s="93"/>
      <c r="F195" s="81"/>
      <c r="G195" s="103"/>
    </row>
    <row r="196" ht="12.75">
      <c r="B196" s="71" t="s">
        <v>86</v>
      </c>
    </row>
    <row r="199" spans="1:2" ht="12.75">
      <c r="A199" s="72" t="s">
        <v>160</v>
      </c>
      <c r="B199" s="70" t="s">
        <v>75</v>
      </c>
    </row>
    <row r="200" ht="12.75">
      <c r="B200" s="60" t="s">
        <v>76</v>
      </c>
    </row>
    <row r="203" spans="1:2" ht="12.75">
      <c r="A203" s="106" t="s">
        <v>161</v>
      </c>
      <c r="B203" s="83" t="s">
        <v>77</v>
      </c>
    </row>
    <row r="204" spans="1:2" ht="12.75">
      <c r="A204" s="71"/>
      <c r="B204" s="71" t="s">
        <v>78</v>
      </c>
    </row>
    <row r="207" spans="1:2" ht="12.75">
      <c r="A207" s="72" t="s">
        <v>162</v>
      </c>
      <c r="B207" s="70" t="s">
        <v>122</v>
      </c>
    </row>
    <row r="208" spans="1:2" ht="12.75">
      <c r="A208" s="72"/>
      <c r="B208" s="71" t="s">
        <v>241</v>
      </c>
    </row>
    <row r="209" spans="1:2" ht="12.75">
      <c r="A209" s="72"/>
      <c r="B209" s="70"/>
    </row>
    <row r="210" ht="12.75">
      <c r="B210" s="60" t="s">
        <v>188</v>
      </c>
    </row>
    <row r="211" spans="1:2" ht="12.75">
      <c r="A211" s="72" t="s">
        <v>167</v>
      </c>
      <c r="B211" s="70" t="s">
        <v>79</v>
      </c>
    </row>
    <row r="212" spans="4:9" ht="12.75">
      <c r="D212" s="70"/>
      <c r="E212" s="70"/>
      <c r="G212" s="70" t="s">
        <v>87</v>
      </c>
      <c r="H212" s="70"/>
      <c r="I212" s="70"/>
    </row>
    <row r="213" spans="4:8" ht="12.75">
      <c r="D213" s="108"/>
      <c r="E213" s="108"/>
      <c r="G213" s="108" t="s">
        <v>239</v>
      </c>
      <c r="H213" s="108" t="s">
        <v>240</v>
      </c>
    </row>
    <row r="215" spans="2:8" ht="12.75">
      <c r="B215" s="60" t="s">
        <v>269</v>
      </c>
      <c r="D215" s="67"/>
      <c r="E215" s="67"/>
      <c r="F215" s="67"/>
      <c r="G215" s="67">
        <f>+income!F33</f>
        <v>2007</v>
      </c>
      <c r="H215" s="67">
        <f>+income!H33</f>
        <v>3178</v>
      </c>
    </row>
    <row r="216" spans="4:8" ht="12.75">
      <c r="D216" s="67"/>
      <c r="E216" s="67"/>
      <c r="F216" s="67"/>
      <c r="G216" s="67"/>
      <c r="H216" s="67"/>
    </row>
    <row r="217" spans="2:8" ht="12.75">
      <c r="B217" s="60" t="s">
        <v>245</v>
      </c>
      <c r="D217" s="67"/>
      <c r="E217" s="67"/>
      <c r="F217" s="67"/>
      <c r="G217" s="67">
        <v>319501</v>
      </c>
      <c r="H217" s="67">
        <v>319511</v>
      </c>
    </row>
    <row r="219" spans="2:8" ht="12.75">
      <c r="B219" s="60" t="s">
        <v>270</v>
      </c>
      <c r="D219" s="109"/>
      <c r="E219" s="109"/>
      <c r="F219" s="67"/>
      <c r="G219" s="109">
        <f>+G215/G217*100</f>
        <v>0.6281670479904601</v>
      </c>
      <c r="H219" s="109">
        <f>+H215/H217*100</f>
        <v>0.9946449418016907</v>
      </c>
    </row>
    <row r="221" ht="12.75">
      <c r="B221" s="60" t="s">
        <v>187</v>
      </c>
    </row>
    <row r="222" ht="12.75">
      <c r="B222" s="60" t="s">
        <v>168</v>
      </c>
    </row>
    <row r="224" ht="12.75">
      <c r="A224" s="70" t="s">
        <v>80</v>
      </c>
    </row>
    <row r="225" ht="12.75">
      <c r="A225" s="71"/>
    </row>
    <row r="226" ht="12.75">
      <c r="A226" s="71"/>
    </row>
    <row r="227" ht="12.75">
      <c r="A227" s="71"/>
    </row>
    <row r="228" ht="12.75">
      <c r="A228" s="70"/>
    </row>
    <row r="229" ht="12.75">
      <c r="A229" s="70" t="s">
        <v>81</v>
      </c>
    </row>
    <row r="230" ht="12.75">
      <c r="A230" s="70" t="s">
        <v>175</v>
      </c>
    </row>
    <row r="231" ht="12.75">
      <c r="A231" s="70" t="s">
        <v>176</v>
      </c>
    </row>
    <row r="232" ht="12.75">
      <c r="A232" s="71"/>
    </row>
    <row r="233" ht="12.75">
      <c r="A233" s="70" t="s">
        <v>82</v>
      </c>
    </row>
    <row r="234" ht="12.75">
      <c r="A234" s="107"/>
    </row>
  </sheetData>
  <printOptions/>
  <pageMargins left="0.25" right="0.25" top="0.32" bottom="0.33" header="0.5" footer="0.5"/>
  <pageSetup horizontalDpi="180" verticalDpi="180" orientation="portrait" paperSize="39" scale="70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 </cp:lastModifiedBy>
  <cp:lastPrinted>2005-05-26T06:58:47Z</cp:lastPrinted>
  <dcterms:created xsi:type="dcterms:W3CDTF">2002-10-29T06:52:49Z</dcterms:created>
  <dcterms:modified xsi:type="dcterms:W3CDTF">2006-08-28T08:45:08Z</dcterms:modified>
  <cp:category/>
  <cp:version/>
  <cp:contentType/>
  <cp:contentStatus/>
</cp:coreProperties>
</file>